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anmer\QALE\Kwonho_Final\Outputs\Frequentist\"/>
    </mc:Choice>
  </mc:AlternateContent>
  <bookViews>
    <workbookView xWindow="0" yWindow="0" windowWidth="22530" windowHeight="6150"/>
  </bookViews>
  <sheets>
    <sheet name="All Subjects" sheetId="6" r:id="rId1"/>
    <sheet name="White Only" sheetId="7" r:id="rId2"/>
    <sheet name="Black Only" sheetId="8" r:id="rId3"/>
    <sheet name="Hispanic Only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K10" i="7" s="1"/>
  <c r="I11" i="7"/>
  <c r="I2" i="7"/>
  <c r="J11" i="9"/>
  <c r="I11" i="9"/>
  <c r="J10" i="9"/>
  <c r="I10" i="9"/>
  <c r="J9" i="9"/>
  <c r="I9" i="9"/>
  <c r="J8" i="9"/>
  <c r="I8" i="9"/>
  <c r="J7" i="9"/>
  <c r="I7" i="9"/>
  <c r="J6" i="9"/>
  <c r="I6" i="9"/>
  <c r="J5" i="9"/>
  <c r="I5" i="9"/>
  <c r="J4" i="9"/>
  <c r="I4" i="9"/>
  <c r="J3" i="9"/>
  <c r="I3" i="9"/>
  <c r="J2" i="9"/>
  <c r="I2" i="9"/>
  <c r="J11" i="8"/>
  <c r="I11" i="8"/>
  <c r="J10" i="8"/>
  <c r="I10" i="8"/>
  <c r="J9" i="8"/>
  <c r="I9" i="8"/>
  <c r="J8" i="8"/>
  <c r="I8" i="8"/>
  <c r="J7" i="8"/>
  <c r="K7" i="8" s="1"/>
  <c r="I7" i="8"/>
  <c r="J6" i="8"/>
  <c r="I6" i="8"/>
  <c r="J5" i="8"/>
  <c r="I5" i="8"/>
  <c r="J4" i="8"/>
  <c r="I4" i="8"/>
  <c r="J3" i="8"/>
  <c r="I3" i="8"/>
  <c r="J2" i="8"/>
  <c r="I2" i="8"/>
  <c r="J11" i="7"/>
  <c r="J10" i="7"/>
  <c r="J9" i="7"/>
  <c r="J8" i="7"/>
  <c r="J7" i="7"/>
  <c r="J6" i="7"/>
  <c r="J5" i="7"/>
  <c r="J4" i="7"/>
  <c r="J3" i="7"/>
  <c r="J2" i="7"/>
  <c r="K5" i="9" l="1"/>
  <c r="K9" i="9"/>
  <c r="K2" i="9"/>
  <c r="K6" i="9"/>
  <c r="K10" i="9"/>
  <c r="K3" i="9"/>
  <c r="K7" i="9"/>
  <c r="K11" i="9"/>
  <c r="K8" i="9"/>
  <c r="K8" i="8"/>
  <c r="K3" i="8"/>
  <c r="K11" i="8"/>
  <c r="K4" i="8"/>
  <c r="K5" i="8"/>
  <c r="K9" i="8"/>
  <c r="K2" i="8"/>
  <c r="K6" i="8"/>
  <c r="K10" i="8"/>
  <c r="K9" i="7"/>
  <c r="K8" i="7"/>
  <c r="K7" i="7"/>
  <c r="K6" i="7"/>
  <c r="K2" i="7"/>
  <c r="K4" i="7"/>
  <c r="K11" i="7"/>
  <c r="K3" i="7"/>
  <c r="K4" i="9"/>
  <c r="K5" i="7"/>
  <c r="J11" i="6"/>
  <c r="I11" i="6"/>
  <c r="J10" i="6"/>
  <c r="I10" i="6"/>
  <c r="J9" i="6"/>
  <c r="I9" i="6"/>
  <c r="J8" i="6"/>
  <c r="I8" i="6"/>
  <c r="K8" i="6" s="1"/>
  <c r="J7" i="6"/>
  <c r="I7" i="6"/>
  <c r="J6" i="6"/>
  <c r="I6" i="6"/>
  <c r="J5" i="6"/>
  <c r="I5" i="6"/>
  <c r="J4" i="6"/>
  <c r="I4" i="6"/>
  <c r="K4" i="6" s="1"/>
  <c r="J3" i="6"/>
  <c r="I3" i="6"/>
  <c r="J2" i="6"/>
  <c r="I2" i="6"/>
  <c r="K12" i="9" l="1"/>
  <c r="K12" i="8"/>
  <c r="K12" i="7"/>
  <c r="K3" i="6"/>
  <c r="K7" i="6"/>
  <c r="K9" i="6"/>
  <c r="K10" i="6"/>
  <c r="K11" i="6"/>
  <c r="K5" i="6"/>
  <c r="K2" i="6"/>
  <c r="K6" i="6"/>
  <c r="K12" i="6" l="1"/>
</calcChain>
</file>

<file path=xl/sharedStrings.xml><?xml version="1.0" encoding="utf-8"?>
<sst xmlns="http://schemas.openxmlformats.org/spreadsheetml/2006/main" count="100" uniqueCount="25">
  <si>
    <t>Beta for Health Utility</t>
  </si>
  <si>
    <t>Beta for Prob Survival</t>
  </si>
  <si>
    <t>Age</t>
  </si>
  <si>
    <t>Female</t>
  </si>
  <si>
    <t>Aim2</t>
  </si>
  <si>
    <t>Age(18-85)</t>
  </si>
  <si>
    <t>Female (0=male, 1=female)</t>
  </si>
  <si>
    <t>BHU:Excellent (0=No, 1=Yes)</t>
  </si>
  <si>
    <t>BHU:Very Good (0=No, 1=Yes)</t>
  </si>
  <si>
    <t>BHU:Good (0=No, 1=Yes)</t>
  </si>
  <si>
    <t>BHU:Fair (0=No, 1=Yes)</t>
  </si>
  <si>
    <t>BHU:Poor (0=No, 1=Yes)</t>
  </si>
  <si>
    <t>Constant Term</t>
  </si>
  <si>
    <t xml:space="preserve">Estimated Health Utility </t>
  </si>
  <si>
    <t>Year</t>
  </si>
  <si>
    <t>Estimated Prob Survival</t>
  </si>
  <si>
    <t>Excellent</t>
  </si>
  <si>
    <t>Very Good</t>
  </si>
  <si>
    <t>Good</t>
  </si>
  <si>
    <t>Fair</t>
  </si>
  <si>
    <t>Poor</t>
  </si>
  <si>
    <t>Scenario</t>
  </si>
  <si>
    <t>Estimated QALE</t>
  </si>
  <si>
    <t>Estimated 10-Year QALE</t>
  </si>
  <si>
    <t>Parameter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</si>
</sst>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10" sqref="A10"/>
    </sheetView>
  </sheetViews>
  <sheetFormatPr defaultRowHeight="15" x14ac:dyDescent="0.25"/>
  <cols>
    <col min="1" max="1" width="27.5703125" bestFit="1" customWidth="1"/>
    <col min="2" max="2" width="20.42578125" bestFit="1" customWidth="1"/>
    <col min="3" max="3" width="20.28515625" bestFit="1" customWidth="1"/>
    <col min="4" max="4" width="6.5703125" bestFit="1" customWidth="1"/>
    <col min="5" max="5" width="10.28515625" bestFit="1" customWidth="1"/>
    <col min="6" max="6" width="3" bestFit="1" customWidth="1"/>
    <col min="7" max="7" width="6.5703125" bestFit="1" customWidth="1"/>
    <col min="8" max="8" width="4.85546875" bestFit="1" customWidth="1"/>
    <col min="9" max="9" width="22.85546875" bestFit="1" customWidth="1"/>
    <col min="10" max="10" width="22.28515625" bestFit="1" customWidth="1"/>
    <col min="11" max="11" width="15" bestFit="1" customWidth="1"/>
  </cols>
  <sheetData>
    <row r="1" spans="1:11" x14ac:dyDescent="0.25">
      <c r="A1" s="2" t="s">
        <v>4</v>
      </c>
      <c r="B1" s="2" t="s">
        <v>0</v>
      </c>
      <c r="C1" s="2" t="s">
        <v>1</v>
      </c>
      <c r="D1" s="1"/>
      <c r="E1" s="9" t="s">
        <v>21</v>
      </c>
      <c r="F1" s="10"/>
      <c r="G1" s="1"/>
      <c r="H1" s="4" t="s">
        <v>14</v>
      </c>
      <c r="I1" s="4" t="s">
        <v>13</v>
      </c>
      <c r="J1" s="4" t="s">
        <v>15</v>
      </c>
      <c r="K1" s="4" t="s">
        <v>22</v>
      </c>
    </row>
    <row r="2" spans="1:11" x14ac:dyDescent="0.25">
      <c r="A2" s="3" t="s">
        <v>5</v>
      </c>
      <c r="B2" s="2">
        <v>-8.7759999999999997E-4</v>
      </c>
      <c r="C2" s="2">
        <v>7.9596500000000001E-2</v>
      </c>
      <c r="D2" s="1"/>
      <c r="E2" s="8" t="s">
        <v>2</v>
      </c>
      <c r="F2" s="8">
        <v>65</v>
      </c>
      <c r="G2" s="1"/>
      <c r="H2" s="4">
        <v>1</v>
      </c>
      <c r="I2" s="5">
        <f t="shared" ref="I2:I11" si="0">$B$9+$B$2*($F$2+H2)+$B$3*$F$3+$B$4*$F$4+$B$5*$F$5+$B$6*$F$6+$B$7*$F$7+$B$8*$F$8</f>
        <v>0.76808659999999995</v>
      </c>
      <c r="J2" s="5">
        <f t="shared" ref="J2:J11" si="1">EXP(-EXP($C$9+$C$2*$F$2+$C$3*$F$3+$C$4*$F$4+$C$5*$F$5+$C$6*$F$6+$C$7*$F$7+$C$8*$F$8)*H2^$C$10)</f>
        <v>0.99288814599789543</v>
      </c>
      <c r="K2" s="5">
        <f t="shared" ref="K2:K11" si="2">I2*J2</f>
        <v>0.76262408023982708</v>
      </c>
    </row>
    <row r="3" spans="1:11" x14ac:dyDescent="0.25">
      <c r="A3" s="3" t="s">
        <v>6</v>
      </c>
      <c r="B3" s="2">
        <v>-3.1571399999999999E-2</v>
      </c>
      <c r="C3" s="2">
        <v>-0.37401240000000002</v>
      </c>
      <c r="D3" s="1"/>
      <c r="E3" s="8" t="s">
        <v>3</v>
      </c>
      <c r="F3" s="8">
        <v>0</v>
      </c>
      <c r="G3" s="1"/>
      <c r="H3" s="4">
        <v>2</v>
      </c>
      <c r="I3" s="5">
        <f t="shared" si="0"/>
        <v>0.76720899999999992</v>
      </c>
      <c r="J3" s="5">
        <f t="shared" si="1"/>
        <v>0.97828986184949673</v>
      </c>
      <c r="K3" s="5">
        <f t="shared" si="2"/>
        <v>0.75055278661969049</v>
      </c>
    </row>
    <row r="4" spans="1:11" x14ac:dyDescent="0.25">
      <c r="A4" s="3" t="s">
        <v>7</v>
      </c>
      <c r="B4" s="2"/>
      <c r="C4" s="2"/>
      <c r="D4" s="1"/>
      <c r="E4" s="8" t="s">
        <v>16</v>
      </c>
      <c r="F4" s="8"/>
      <c r="G4" s="1"/>
      <c r="H4" s="4">
        <v>3</v>
      </c>
      <c r="I4" s="5">
        <f t="shared" si="0"/>
        <v>0.7663314</v>
      </c>
      <c r="J4" s="5">
        <f t="shared" si="1"/>
        <v>0.958537687144558</v>
      </c>
      <c r="K4" s="5">
        <f t="shared" si="2"/>
        <v>0.73455752774225114</v>
      </c>
    </row>
    <row r="5" spans="1:11" x14ac:dyDescent="0.25">
      <c r="A5" s="3" t="s">
        <v>8</v>
      </c>
      <c r="B5" s="2">
        <v>-2.8382600000000001E-2</v>
      </c>
      <c r="C5" s="2">
        <v>0.21217279999999999</v>
      </c>
      <c r="D5" s="1"/>
      <c r="E5" s="8" t="s">
        <v>17</v>
      </c>
      <c r="F5" s="8"/>
      <c r="G5" s="1"/>
      <c r="H5" s="4">
        <v>4</v>
      </c>
      <c r="I5" s="5">
        <f t="shared" si="0"/>
        <v>0.76545379999999996</v>
      </c>
      <c r="J5" s="5">
        <f t="shared" si="1"/>
        <v>0.93472704291858433</v>
      </c>
      <c r="K5" s="5">
        <f t="shared" si="2"/>
        <v>0.7154903669647934</v>
      </c>
    </row>
    <row r="6" spans="1:11" x14ac:dyDescent="0.25">
      <c r="A6" s="3" t="s">
        <v>9</v>
      </c>
      <c r="B6" s="2">
        <v>-6.7242499999999997E-2</v>
      </c>
      <c r="C6" s="2">
        <v>0.57589170000000001</v>
      </c>
      <c r="D6" s="1"/>
      <c r="E6" s="8" t="s">
        <v>18</v>
      </c>
      <c r="F6" s="8">
        <v>1</v>
      </c>
      <c r="G6" s="1"/>
      <c r="H6" s="4">
        <v>5</v>
      </c>
      <c r="I6" s="5">
        <f t="shared" si="0"/>
        <v>0.76457619999999993</v>
      </c>
      <c r="J6" s="5">
        <f t="shared" si="1"/>
        <v>0.90763671577999627</v>
      </c>
      <c r="K6" s="5">
        <f t="shared" si="2"/>
        <v>0.69395743113154951</v>
      </c>
    </row>
    <row r="7" spans="1:11" x14ac:dyDescent="0.25">
      <c r="A7" s="3" t="s">
        <v>10</v>
      </c>
      <c r="B7" s="2">
        <v>-0.1603405</v>
      </c>
      <c r="C7" s="2">
        <v>1.017746</v>
      </c>
      <c r="D7" s="1"/>
      <c r="E7" s="8" t="s">
        <v>19</v>
      </c>
      <c r="F7" s="8"/>
      <c r="G7" s="1"/>
      <c r="H7" s="4">
        <v>6</v>
      </c>
      <c r="I7" s="5">
        <f t="shared" si="0"/>
        <v>0.76369860000000001</v>
      </c>
      <c r="J7" s="5">
        <f t="shared" si="1"/>
        <v>0.87789512872688091</v>
      </c>
      <c r="K7" s="5">
        <f t="shared" si="2"/>
        <v>0.67044728075553872</v>
      </c>
    </row>
    <row r="8" spans="1:11" x14ac:dyDescent="0.25">
      <c r="A8" s="3" t="s">
        <v>11</v>
      </c>
      <c r="B8" s="2">
        <v>-0.26754929999999999</v>
      </c>
      <c r="C8" s="2">
        <v>1.5478810000000001</v>
      </c>
      <c r="D8" s="1"/>
      <c r="E8" s="8" t="s">
        <v>20</v>
      </c>
      <c r="F8" s="8"/>
      <c r="G8" s="1"/>
      <c r="H8" s="4">
        <v>7</v>
      </c>
      <c r="I8" s="5">
        <f t="shared" si="0"/>
        <v>0.76282099999999997</v>
      </c>
      <c r="J8" s="5">
        <f t="shared" si="1"/>
        <v>0.84603976179135187</v>
      </c>
      <c r="K8" s="5">
        <f t="shared" si="2"/>
        <v>0.6453768971294408</v>
      </c>
    </row>
    <row r="9" spans="1:11" x14ac:dyDescent="0.25">
      <c r="A9" s="3" t="s">
        <v>12</v>
      </c>
      <c r="B9" s="2">
        <v>0.89325069999999995</v>
      </c>
      <c r="C9" s="2">
        <v>-10.69209</v>
      </c>
      <c r="D9" s="1"/>
      <c r="E9" s="1"/>
      <c r="F9" s="1"/>
      <c r="G9" s="1"/>
      <c r="H9" s="4">
        <v>8</v>
      </c>
      <c r="I9" s="5">
        <f t="shared" si="0"/>
        <v>0.76194339999999994</v>
      </c>
      <c r="J9" s="5">
        <f t="shared" si="1"/>
        <v>0.81254385641004934</v>
      </c>
      <c r="K9" s="5">
        <f t="shared" si="2"/>
        <v>0.61911242860218474</v>
      </c>
    </row>
    <row r="10" spans="1:11" x14ac:dyDescent="0.25">
      <c r="A10" s="3" t="s">
        <v>24</v>
      </c>
      <c r="B10" s="2"/>
      <c r="C10" s="2">
        <v>1.62073</v>
      </c>
      <c r="D10" s="1"/>
      <c r="E10" s="1"/>
      <c r="F10" s="1"/>
      <c r="G10" s="1"/>
      <c r="H10" s="4">
        <v>9</v>
      </c>
      <c r="I10" s="5">
        <f t="shared" si="0"/>
        <v>0.76106580000000001</v>
      </c>
      <c r="J10" s="5">
        <f t="shared" si="1"/>
        <v>0.77783007734914666</v>
      </c>
      <c r="K10" s="5">
        <f t="shared" si="2"/>
        <v>0.5919798700817902</v>
      </c>
    </row>
    <row r="11" spans="1:11" x14ac:dyDescent="0.25">
      <c r="A11" s="1"/>
      <c r="B11" s="1"/>
      <c r="C11" s="1"/>
      <c r="D11" s="1"/>
      <c r="E11" s="1"/>
      <c r="F11" s="1"/>
      <c r="G11" s="1"/>
      <c r="H11" s="4">
        <v>10</v>
      </c>
      <c r="I11" s="5">
        <f t="shared" si="0"/>
        <v>0.76018819999999998</v>
      </c>
      <c r="J11" s="5">
        <f t="shared" si="1"/>
        <v>0.74227817195859791</v>
      </c>
      <c r="K11" s="5">
        <f t="shared" si="2"/>
        <v>0.56427110744049702</v>
      </c>
    </row>
    <row r="12" spans="1:11" x14ac:dyDescent="0.25">
      <c r="H12" s="1"/>
      <c r="I12" s="1"/>
      <c r="J12" s="6" t="s">
        <v>23</v>
      </c>
      <c r="K12" s="7">
        <f>SUM(K2:K11)</f>
        <v>6.7483697767075626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0" sqref="C10"/>
    </sheetView>
  </sheetViews>
  <sheetFormatPr defaultRowHeight="15" x14ac:dyDescent="0.25"/>
  <cols>
    <col min="1" max="1" width="27.5703125" bestFit="1" customWidth="1"/>
    <col min="2" max="2" width="20.42578125" bestFit="1" customWidth="1"/>
    <col min="3" max="3" width="20.28515625" bestFit="1" customWidth="1"/>
    <col min="4" max="4" width="6.5703125" bestFit="1" customWidth="1"/>
    <col min="5" max="5" width="10.28515625" bestFit="1" customWidth="1"/>
    <col min="6" max="6" width="3" bestFit="1" customWidth="1"/>
    <col min="7" max="7" width="6.5703125" bestFit="1" customWidth="1"/>
    <col min="8" max="8" width="4.85546875" bestFit="1" customWidth="1"/>
    <col min="9" max="9" width="22.85546875" bestFit="1" customWidth="1"/>
    <col min="10" max="10" width="22.28515625" bestFit="1" customWidth="1"/>
    <col min="11" max="11" width="15" bestFit="1" customWidth="1"/>
  </cols>
  <sheetData>
    <row r="1" spans="1:11" x14ac:dyDescent="0.25">
      <c r="A1" s="2" t="s">
        <v>4</v>
      </c>
      <c r="B1" s="2" t="s">
        <v>0</v>
      </c>
      <c r="C1" s="2" t="s">
        <v>1</v>
      </c>
      <c r="D1" s="1"/>
      <c r="E1" s="9" t="s">
        <v>21</v>
      </c>
      <c r="F1" s="10"/>
      <c r="G1" s="1"/>
      <c r="H1" s="4" t="s">
        <v>14</v>
      </c>
      <c r="I1" s="4" t="s">
        <v>13</v>
      </c>
      <c r="J1" s="4" t="s">
        <v>15</v>
      </c>
      <c r="K1" s="4" t="s">
        <v>22</v>
      </c>
    </row>
    <row r="2" spans="1:11" x14ac:dyDescent="0.25">
      <c r="A2" s="3" t="s">
        <v>5</v>
      </c>
      <c r="B2" s="2">
        <v>-5.4239999999999996E-4</v>
      </c>
      <c r="C2" s="2">
        <v>8.6731900000000001E-2</v>
      </c>
      <c r="D2" s="1"/>
      <c r="E2" s="8" t="s">
        <v>2</v>
      </c>
      <c r="F2" s="8">
        <v>65</v>
      </c>
      <c r="G2" s="1"/>
      <c r="H2" s="4">
        <v>1</v>
      </c>
      <c r="I2" s="5">
        <f>$B$9+$B$2*($F$2+H2)+$B$3*$F$3+$B$4*$F$4+$B$5*$F$5+$B$6*$F$6+$B$7*$F$7+$B$8*$F$8</f>
        <v>0.76090720000000001</v>
      </c>
      <c r="J2" s="5">
        <f t="shared" ref="J2:J11" si="0">EXP(-EXP($C$9+$C$2*$F$2+$C$3*$F$3+$C$4*$F$4+$C$5*$F$5+$C$6*$F$6+$C$7*$F$7+$C$8*$F$8)*H2^$C$10)</f>
        <v>0.99391277678619261</v>
      </c>
      <c r="K2" s="5">
        <f t="shared" ref="K2:K11" si="1">I2*J2</f>
        <v>0.75627538802860683</v>
      </c>
    </row>
    <row r="3" spans="1:11" x14ac:dyDescent="0.25">
      <c r="A3" s="3" t="s">
        <v>6</v>
      </c>
      <c r="B3" s="2">
        <v>-2.8917100000000001E-2</v>
      </c>
      <c r="C3" s="2">
        <v>-0.40581080000000003</v>
      </c>
      <c r="D3" s="1"/>
      <c r="E3" s="8" t="s">
        <v>3</v>
      </c>
      <c r="F3" s="8">
        <v>0</v>
      </c>
      <c r="G3" s="1"/>
      <c r="H3" s="4">
        <v>2</v>
      </c>
      <c r="I3" s="5">
        <f t="shared" ref="I3:I11" si="2">$B$9+$B$2*($F$2+H3)+$B$3*$F$3+$B$4*$F$4+$B$5*$F$5+$B$6*$F$6+$B$7*$F$7+$B$8*$F$8</f>
        <v>0.76036480000000006</v>
      </c>
      <c r="J3" s="5">
        <f t="shared" si="0"/>
        <v>0.98060500466008949</v>
      </c>
      <c r="K3" s="5">
        <f t="shared" si="1"/>
        <v>0.74561752824736804</v>
      </c>
    </row>
    <row r="4" spans="1:11" x14ac:dyDescent="0.25">
      <c r="A4" s="3" t="s">
        <v>7</v>
      </c>
      <c r="C4" s="2"/>
      <c r="D4" s="1"/>
      <c r="E4" s="8" t="s">
        <v>16</v>
      </c>
      <c r="F4" s="8"/>
      <c r="G4" s="1"/>
      <c r="H4" s="4">
        <v>3</v>
      </c>
      <c r="I4" s="5">
        <f t="shared" si="2"/>
        <v>0.75982240000000001</v>
      </c>
      <c r="J4" s="5">
        <f t="shared" si="0"/>
        <v>0.96201118047459699</v>
      </c>
      <c r="K4" s="5">
        <f t="shared" si="1"/>
        <v>0.73095764397504148</v>
      </c>
    </row>
    <row r="5" spans="1:11" x14ac:dyDescent="0.25">
      <c r="A5" s="3" t="s">
        <v>8</v>
      </c>
      <c r="B5" s="2">
        <v>-3.5304000000000002E-2</v>
      </c>
      <c r="C5" s="2">
        <v>0.22848360000000001</v>
      </c>
      <c r="D5" s="1"/>
      <c r="E5" s="8" t="s">
        <v>17</v>
      </c>
      <c r="F5" s="8"/>
      <c r="G5" s="1"/>
      <c r="H5" s="4">
        <v>4</v>
      </c>
      <c r="I5" s="5">
        <f t="shared" si="2"/>
        <v>0.75928000000000007</v>
      </c>
      <c r="J5" s="5">
        <f t="shared" si="0"/>
        <v>0.93910855606874433</v>
      </c>
      <c r="K5" s="5">
        <f t="shared" si="1"/>
        <v>0.7130463444518762</v>
      </c>
    </row>
    <row r="6" spans="1:11" x14ac:dyDescent="0.25">
      <c r="A6" s="3" t="s">
        <v>9</v>
      </c>
      <c r="B6" s="2">
        <v>-8.34395E-2</v>
      </c>
      <c r="C6" s="2">
        <v>0.59670460000000003</v>
      </c>
      <c r="D6" s="1"/>
      <c r="E6" s="8" t="s">
        <v>18</v>
      </c>
      <c r="F6" s="8">
        <v>1</v>
      </c>
      <c r="G6" s="1"/>
      <c r="H6" s="4">
        <v>5</v>
      </c>
      <c r="I6" s="5">
        <f t="shared" si="2"/>
        <v>0.75873760000000001</v>
      </c>
      <c r="J6" s="5">
        <f t="shared" si="0"/>
        <v>0.91262607638472493</v>
      </c>
      <c r="K6" s="5">
        <f t="shared" si="1"/>
        <v>0.69244371889356293</v>
      </c>
    </row>
    <row r="7" spans="1:11" x14ac:dyDescent="0.25">
      <c r="A7" s="3" t="s">
        <v>10</v>
      </c>
      <c r="B7" s="2">
        <v>-0.18452560000000001</v>
      </c>
      <c r="C7" s="2">
        <v>1.1132690000000001</v>
      </c>
      <c r="D7" s="1"/>
      <c r="E7" s="8" t="s">
        <v>19</v>
      </c>
      <c r="F7" s="8"/>
      <c r="G7" s="1"/>
      <c r="H7" s="4">
        <v>6</v>
      </c>
      <c r="I7" s="5">
        <f t="shared" si="2"/>
        <v>0.75819519999999996</v>
      </c>
      <c r="J7" s="5">
        <f t="shared" si="0"/>
        <v>0.88317583275405431</v>
      </c>
      <c r="K7" s="5">
        <f t="shared" si="1"/>
        <v>0.66961967715012671</v>
      </c>
    </row>
    <row r="8" spans="1:11" x14ac:dyDescent="0.25">
      <c r="A8" s="3" t="s">
        <v>11</v>
      </c>
      <c r="B8" s="2">
        <v>-0.29156769999999999</v>
      </c>
      <c r="C8" s="2">
        <v>1.735241</v>
      </c>
      <c r="D8" s="1"/>
      <c r="E8" s="8" t="s">
        <v>20</v>
      </c>
      <c r="F8" s="8"/>
      <c r="G8" s="1"/>
      <c r="H8" s="4">
        <v>7</v>
      </c>
      <c r="I8" s="5">
        <f t="shared" si="2"/>
        <v>0.75765280000000002</v>
      </c>
      <c r="J8" s="5">
        <f t="shared" si="0"/>
        <v>0.85129930036746981</v>
      </c>
      <c r="K8" s="5">
        <f t="shared" si="1"/>
        <v>0.64498929856145459</v>
      </c>
    </row>
    <row r="9" spans="1:11" x14ac:dyDescent="0.25">
      <c r="A9" s="3" t="s">
        <v>12</v>
      </c>
      <c r="B9" s="2">
        <v>0.88014510000000001</v>
      </c>
      <c r="C9" s="2">
        <v>-11.332789999999999</v>
      </c>
      <c r="D9" s="1"/>
      <c r="E9" s="1"/>
      <c r="F9" s="1"/>
      <c r="G9" s="1"/>
      <c r="H9" s="4">
        <v>8</v>
      </c>
      <c r="I9" s="5">
        <f t="shared" si="2"/>
        <v>0.75711040000000007</v>
      </c>
      <c r="J9" s="5">
        <f t="shared" si="0"/>
        <v>0.8174872009707147</v>
      </c>
      <c r="K9" s="5">
        <f t="shared" si="1"/>
        <v>0.61892806172181825</v>
      </c>
    </row>
    <row r="10" spans="1:11" x14ac:dyDescent="0.25">
      <c r="A10" s="3" t="s">
        <v>24</v>
      </c>
      <c r="B10" s="2"/>
      <c r="C10" s="2">
        <v>1.6815310000000001</v>
      </c>
      <c r="D10" s="1"/>
      <c r="E10" s="1"/>
      <c r="F10" s="1"/>
      <c r="G10" s="1"/>
      <c r="H10" s="4">
        <v>9</v>
      </c>
      <c r="I10" s="5">
        <f t="shared" si="2"/>
        <v>0.75656800000000002</v>
      </c>
      <c r="J10" s="5">
        <f t="shared" si="0"/>
        <v>0.78218886277124589</v>
      </c>
      <c r="K10" s="5">
        <f t="shared" si="1"/>
        <v>0.59177906352911602</v>
      </c>
    </row>
    <row r="11" spans="1:11" x14ac:dyDescent="0.25">
      <c r="A11" s="1"/>
      <c r="B11" s="1"/>
      <c r="C11" s="1"/>
      <c r="D11" s="1"/>
      <c r="E11" s="1"/>
      <c r="F11" s="1"/>
      <c r="G11" s="1"/>
      <c r="H11" s="4">
        <v>10</v>
      </c>
      <c r="I11" s="5">
        <f t="shared" si="2"/>
        <v>0.75602559999999996</v>
      </c>
      <c r="J11" s="5">
        <f t="shared" si="0"/>
        <v>0.74581682523294113</v>
      </c>
      <c r="K11" s="5">
        <f t="shared" si="1"/>
        <v>0.56385661278682941</v>
      </c>
    </row>
    <row r="12" spans="1:11" x14ac:dyDescent="0.25">
      <c r="H12" s="1"/>
      <c r="I12" s="1"/>
      <c r="J12" s="6" t="s">
        <v>23</v>
      </c>
      <c r="K12" s="7">
        <f>SUM(K2:K11)</f>
        <v>6.7275133373458003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0" sqref="C10"/>
    </sheetView>
  </sheetViews>
  <sheetFormatPr defaultRowHeight="15" x14ac:dyDescent="0.25"/>
  <cols>
    <col min="1" max="1" width="27.5703125" bestFit="1" customWidth="1"/>
    <col min="2" max="2" width="20.42578125" bestFit="1" customWidth="1"/>
    <col min="3" max="3" width="20.28515625" bestFit="1" customWidth="1"/>
    <col min="4" max="4" width="6.5703125" bestFit="1" customWidth="1"/>
    <col min="5" max="5" width="10.28515625" bestFit="1" customWidth="1"/>
    <col min="6" max="6" width="3" bestFit="1" customWidth="1"/>
    <col min="7" max="7" width="6.5703125" bestFit="1" customWidth="1"/>
    <col min="8" max="8" width="4.85546875" bestFit="1" customWidth="1"/>
    <col min="9" max="9" width="22.85546875" bestFit="1" customWidth="1"/>
    <col min="10" max="10" width="22.28515625" bestFit="1" customWidth="1"/>
    <col min="11" max="11" width="15" bestFit="1" customWidth="1"/>
  </cols>
  <sheetData>
    <row r="1" spans="1:11" x14ac:dyDescent="0.25">
      <c r="A1" s="2" t="s">
        <v>4</v>
      </c>
      <c r="B1" s="2" t="s">
        <v>0</v>
      </c>
      <c r="C1" s="2" t="s">
        <v>1</v>
      </c>
      <c r="D1" s="1"/>
      <c r="E1" s="9" t="s">
        <v>21</v>
      </c>
      <c r="F1" s="10"/>
      <c r="G1" s="1"/>
      <c r="H1" s="4" t="s">
        <v>14</v>
      </c>
      <c r="I1" s="4" t="s">
        <v>13</v>
      </c>
      <c r="J1" s="4" t="s">
        <v>15</v>
      </c>
      <c r="K1" s="4" t="s">
        <v>22</v>
      </c>
    </row>
    <row r="2" spans="1:11" x14ac:dyDescent="0.25">
      <c r="A2" s="3" t="s">
        <v>5</v>
      </c>
      <c r="B2" s="2">
        <v>-8.2010000000000004E-4</v>
      </c>
      <c r="C2" s="2">
        <v>6.54637E-2</v>
      </c>
      <c r="D2" s="1"/>
      <c r="E2" s="8" t="s">
        <v>2</v>
      </c>
      <c r="F2" s="8">
        <v>65</v>
      </c>
      <c r="G2" s="1"/>
      <c r="H2" s="4">
        <v>1</v>
      </c>
      <c r="I2" s="5">
        <f t="shared" ref="I2:I11" si="0">$B$9+$B$2*($F$2+H2)+$B$3*$F$3+$B$4*$F$4+$B$5*$F$5+$B$6*$F$6+$B$7*$F$7+$B$8*$F$8</f>
        <v>0.77857449999999995</v>
      </c>
      <c r="J2" s="5">
        <f t="shared" ref="J2:J11" si="1">EXP(-EXP($C$9+$C$2*$F$2+$C$3*$F$3+$C$4*$F$4+$C$5*$F$5+$C$6*$F$6+$C$7*$F$7+$C$8*$F$8)*H2^$C$10)</f>
        <v>0.98992189110300266</v>
      </c>
      <c r="K2" s="5">
        <f t="shared" ref="K2:K11" si="2">I2*J2</f>
        <v>0.77072794140457468</v>
      </c>
    </row>
    <row r="3" spans="1:11" x14ac:dyDescent="0.25">
      <c r="A3" s="3" t="s">
        <v>6</v>
      </c>
      <c r="B3" s="2">
        <v>-3.4191699999999998E-2</v>
      </c>
      <c r="C3" s="2">
        <v>-0.30920069999999999</v>
      </c>
      <c r="D3" s="1"/>
      <c r="E3" s="8" t="s">
        <v>3</v>
      </c>
      <c r="F3" s="8">
        <v>0</v>
      </c>
      <c r="G3" s="1"/>
      <c r="H3" s="4">
        <v>2</v>
      </c>
      <c r="I3" s="5">
        <f t="shared" si="0"/>
        <v>0.77775439999999996</v>
      </c>
      <c r="J3" s="5">
        <f t="shared" si="1"/>
        <v>0.97111887349327919</v>
      </c>
      <c r="K3" s="5">
        <f t="shared" si="2"/>
        <v>0.7552919767824412</v>
      </c>
    </row>
    <row r="4" spans="1:11" x14ac:dyDescent="0.25">
      <c r="A4" s="3" t="s">
        <v>7</v>
      </c>
      <c r="B4" s="2"/>
      <c r="C4" s="2"/>
      <c r="D4" s="1"/>
      <c r="E4" s="8" t="s">
        <v>16</v>
      </c>
      <c r="F4" s="8"/>
      <c r="G4" s="1"/>
      <c r="H4" s="4">
        <v>3</v>
      </c>
      <c r="I4" s="5">
        <f t="shared" si="0"/>
        <v>0.77693429999999997</v>
      </c>
      <c r="J4" s="5">
        <f t="shared" si="1"/>
        <v>0.94690391274872587</v>
      </c>
      <c r="K4" s="5">
        <f t="shared" si="2"/>
        <v>0.73568212861869242</v>
      </c>
    </row>
    <row r="5" spans="1:11" x14ac:dyDescent="0.25">
      <c r="A5" s="3" t="s">
        <v>8</v>
      </c>
      <c r="B5" s="2">
        <v>-2.0832E-2</v>
      </c>
      <c r="C5" s="2">
        <v>7.4056700000000003E-2</v>
      </c>
      <c r="D5" s="1"/>
      <c r="E5" s="8" t="s">
        <v>17</v>
      </c>
      <c r="F5" s="8"/>
      <c r="G5" s="1"/>
      <c r="H5" s="4">
        <v>4</v>
      </c>
      <c r="I5" s="5">
        <f t="shared" si="0"/>
        <v>0.77611419999999998</v>
      </c>
      <c r="J5" s="5">
        <f t="shared" si="1"/>
        <v>0.91870457902743585</v>
      </c>
      <c r="K5" s="5">
        <f t="shared" si="2"/>
        <v>0.71301966938821515</v>
      </c>
    </row>
    <row r="6" spans="1:11" x14ac:dyDescent="0.25">
      <c r="A6" s="3" t="s">
        <v>9</v>
      </c>
      <c r="B6" s="2">
        <v>-5.5558200000000002E-2</v>
      </c>
      <c r="C6" s="2">
        <v>0.45859519999999998</v>
      </c>
      <c r="D6" s="1"/>
      <c r="E6" s="8" t="s">
        <v>18</v>
      </c>
      <c r="F6" s="8">
        <v>1</v>
      </c>
      <c r="G6" s="1"/>
      <c r="H6" s="4">
        <v>5</v>
      </c>
      <c r="I6" s="5">
        <f t="shared" si="0"/>
        <v>0.77529409999999999</v>
      </c>
      <c r="J6" s="5">
        <f t="shared" si="1"/>
        <v>0.88748281983748489</v>
      </c>
      <c r="K6" s="5">
        <f t="shared" si="2"/>
        <v>0.68806019407136498</v>
      </c>
    </row>
    <row r="7" spans="1:11" x14ac:dyDescent="0.25">
      <c r="A7" s="3" t="s">
        <v>10</v>
      </c>
      <c r="B7" s="2">
        <v>-0.15219099999999999</v>
      </c>
      <c r="C7" s="2">
        <v>0.87010370000000004</v>
      </c>
      <c r="D7" s="1"/>
      <c r="E7" s="8" t="s">
        <v>19</v>
      </c>
      <c r="F7" s="8"/>
      <c r="G7" s="1"/>
      <c r="H7" s="4">
        <v>6</v>
      </c>
      <c r="I7" s="5">
        <f t="shared" si="0"/>
        <v>0.774474</v>
      </c>
      <c r="J7" s="5">
        <f t="shared" si="1"/>
        <v>0.85397886860158223</v>
      </c>
      <c r="K7" s="5">
        <f t="shared" si="2"/>
        <v>0.66138443028134175</v>
      </c>
    </row>
    <row r="8" spans="1:11" x14ac:dyDescent="0.25">
      <c r="A8" s="3" t="s">
        <v>11</v>
      </c>
      <c r="B8" s="2">
        <v>-0.25017349999999999</v>
      </c>
      <c r="C8" s="2">
        <v>1.27176</v>
      </c>
      <c r="D8" s="1"/>
      <c r="E8" s="8" t="s">
        <v>20</v>
      </c>
      <c r="F8" s="8"/>
      <c r="G8" s="1"/>
      <c r="H8" s="4">
        <v>7</v>
      </c>
      <c r="I8" s="5">
        <f t="shared" si="0"/>
        <v>0.77365390000000001</v>
      </c>
      <c r="J8" s="5">
        <f t="shared" si="1"/>
        <v>0.81879859188621729</v>
      </c>
      <c r="K8" s="5">
        <f t="shared" si="2"/>
        <v>0.63346672392728032</v>
      </c>
    </row>
    <row r="9" spans="1:11" x14ac:dyDescent="0.25">
      <c r="A9" s="3" t="s">
        <v>12</v>
      </c>
      <c r="B9" s="2">
        <v>0.88825929999999997</v>
      </c>
      <c r="C9" s="2">
        <v>-9.3060650000000003</v>
      </c>
      <c r="D9" s="1"/>
      <c r="E9" s="1"/>
      <c r="F9" s="1"/>
      <c r="G9" s="1"/>
      <c r="H9" s="4">
        <v>8</v>
      </c>
      <c r="I9" s="5">
        <f t="shared" si="0"/>
        <v>0.77283380000000002</v>
      </c>
      <c r="J9" s="5">
        <f t="shared" si="1"/>
        <v>0.78245377603406885</v>
      </c>
      <c r="K9" s="5">
        <f t="shared" si="2"/>
        <v>0.60470672505675838</v>
      </c>
    </row>
    <row r="10" spans="1:11" x14ac:dyDescent="0.25">
      <c r="A10" s="3" t="s">
        <v>24</v>
      </c>
      <c r="B10" s="2"/>
      <c r="C10" s="2">
        <v>1.5326900000000001</v>
      </c>
      <c r="D10" s="1"/>
      <c r="E10" s="1"/>
      <c r="F10" s="1"/>
      <c r="G10" s="1"/>
      <c r="H10" s="4">
        <v>9</v>
      </c>
      <c r="I10" s="5">
        <f t="shared" si="0"/>
        <v>0.77201369999999991</v>
      </c>
      <c r="J10" s="5">
        <f t="shared" si="1"/>
        <v>0.74538376094356351</v>
      </c>
      <c r="K10" s="5">
        <f t="shared" si="2"/>
        <v>0.57544647520595593</v>
      </c>
    </row>
    <row r="11" spans="1:11" x14ac:dyDescent="0.25">
      <c r="A11" s="1"/>
      <c r="B11" s="1"/>
      <c r="C11" s="1"/>
      <c r="D11" s="1"/>
      <c r="E11" s="1"/>
      <c r="F11" s="1"/>
      <c r="G11" s="1"/>
      <c r="H11" s="4">
        <v>10</v>
      </c>
      <c r="I11" s="5">
        <f t="shared" si="0"/>
        <v>0.77119359999999992</v>
      </c>
      <c r="J11" s="5">
        <f t="shared" si="1"/>
        <v>0.70796842932930737</v>
      </c>
      <c r="K11" s="5">
        <f t="shared" si="2"/>
        <v>0.54598072170081413</v>
      </c>
    </row>
    <row r="12" spans="1:11" x14ac:dyDescent="0.25">
      <c r="H12" s="1"/>
      <c r="I12" s="1"/>
      <c r="J12" s="6" t="s">
        <v>23</v>
      </c>
      <c r="K12" s="7">
        <f>SUM(K2:K11)</f>
        <v>6.6837669864374378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0" sqref="C10"/>
    </sheetView>
  </sheetViews>
  <sheetFormatPr defaultRowHeight="15" x14ac:dyDescent="0.25"/>
  <cols>
    <col min="1" max="1" width="27.5703125" bestFit="1" customWidth="1"/>
    <col min="2" max="2" width="20.42578125" bestFit="1" customWidth="1"/>
    <col min="3" max="3" width="20.28515625" bestFit="1" customWidth="1"/>
    <col min="4" max="4" width="6.5703125" bestFit="1" customWidth="1"/>
    <col min="5" max="5" width="10.28515625" bestFit="1" customWidth="1"/>
    <col min="6" max="6" width="3" bestFit="1" customWidth="1"/>
    <col min="7" max="7" width="6.5703125" bestFit="1" customWidth="1"/>
    <col min="8" max="8" width="4.85546875" bestFit="1" customWidth="1"/>
    <col min="9" max="9" width="22.85546875" bestFit="1" customWidth="1"/>
    <col min="10" max="10" width="22.28515625" bestFit="1" customWidth="1"/>
    <col min="11" max="11" width="15" bestFit="1" customWidth="1"/>
  </cols>
  <sheetData>
    <row r="1" spans="1:11" x14ac:dyDescent="0.25">
      <c r="A1" s="2" t="s">
        <v>4</v>
      </c>
      <c r="B1" s="2" t="s">
        <v>0</v>
      </c>
      <c r="C1" s="2" t="s">
        <v>1</v>
      </c>
      <c r="D1" s="1"/>
      <c r="E1" s="9" t="s">
        <v>21</v>
      </c>
      <c r="F1" s="10"/>
      <c r="G1" s="1"/>
      <c r="H1" s="4" t="s">
        <v>14</v>
      </c>
      <c r="I1" s="4" t="s">
        <v>13</v>
      </c>
      <c r="J1" s="4" t="s">
        <v>15</v>
      </c>
      <c r="K1" s="4" t="s">
        <v>22</v>
      </c>
    </row>
    <row r="2" spans="1:11" x14ac:dyDescent="0.25">
      <c r="A2" s="3" t="s">
        <v>5</v>
      </c>
      <c r="B2" s="2">
        <v>-1.5864E-3</v>
      </c>
      <c r="C2" s="2">
        <v>7.2251999999999997E-2</v>
      </c>
      <c r="D2" s="1"/>
      <c r="E2" s="8" t="s">
        <v>2</v>
      </c>
      <c r="F2" s="8">
        <v>65</v>
      </c>
      <c r="G2" s="1"/>
      <c r="H2" s="4">
        <v>1</v>
      </c>
      <c r="I2" s="5">
        <f t="shared" ref="I2:I11" si="0">$B$9+$B$2*($F$2+H2)+$B$3*$F$3+$B$4*$F$4+$B$5*$F$5+$B$6*$F$6+$B$7*$F$7+$B$8*$F$8</f>
        <v>0.77046590000000004</v>
      </c>
      <c r="J2" s="5">
        <f t="shared" ref="J2:J11" si="1">EXP(-EXP($C$9+$C$2*$F$2+$C$3*$F$3+$C$4*$F$4+$C$5*$F$5+$C$6*$F$6+$C$7*$F$7+$C$8*$F$8)*H2^$C$10)</f>
        <v>0.99246982993107469</v>
      </c>
      <c r="K2" s="5">
        <f t="shared" ref="K2:K11" si="2">I2*J2</f>
        <v>0.76466416074069243</v>
      </c>
    </row>
    <row r="3" spans="1:11" x14ac:dyDescent="0.25">
      <c r="A3" s="3" t="s">
        <v>6</v>
      </c>
      <c r="B3" s="2">
        <v>-4.0577299999999997E-2</v>
      </c>
      <c r="C3" s="2">
        <v>-0.36984139999999999</v>
      </c>
      <c r="D3" s="1"/>
      <c r="E3" s="8" t="s">
        <v>3</v>
      </c>
      <c r="F3" s="8">
        <v>0</v>
      </c>
      <c r="G3" s="1"/>
      <c r="H3" s="4">
        <v>2</v>
      </c>
      <c r="I3" s="5">
        <f t="shared" si="0"/>
        <v>0.76887950000000005</v>
      </c>
      <c r="J3" s="5">
        <f t="shared" si="1"/>
        <v>0.97904712229021196</v>
      </c>
      <c r="K3" s="5">
        <f t="shared" si="2"/>
        <v>0.75276926186293702</v>
      </c>
    </row>
    <row r="4" spans="1:11" x14ac:dyDescent="0.25">
      <c r="A4" s="3" t="s">
        <v>7</v>
      </c>
      <c r="B4" s="2"/>
      <c r="C4" s="2"/>
      <c r="D4" s="1"/>
      <c r="E4" s="8" t="s">
        <v>16</v>
      </c>
      <c r="F4" s="8"/>
      <c r="G4" s="1"/>
      <c r="H4" s="4">
        <v>3</v>
      </c>
      <c r="I4" s="5">
        <f t="shared" si="0"/>
        <v>0.76729309999999995</v>
      </c>
      <c r="J4" s="5">
        <f t="shared" si="1"/>
        <v>0.96205398582471413</v>
      </c>
      <c r="K4" s="5">
        <f t="shared" si="2"/>
        <v>0.73817738515080089</v>
      </c>
    </row>
    <row r="5" spans="1:11" x14ac:dyDescent="0.25">
      <c r="A5" s="3" t="s">
        <v>8</v>
      </c>
      <c r="B5" s="2">
        <v>-1.5901100000000001E-2</v>
      </c>
      <c r="C5" s="2">
        <v>1.5450800000000001E-2</v>
      </c>
      <c r="D5" s="1"/>
      <c r="E5" s="8" t="s">
        <v>17</v>
      </c>
      <c r="F5" s="8"/>
      <c r="G5" s="1"/>
      <c r="H5" s="4">
        <v>4</v>
      </c>
      <c r="I5" s="5">
        <f t="shared" si="0"/>
        <v>0.76570670000000007</v>
      </c>
      <c r="J5" s="5">
        <f t="shared" si="1"/>
        <v>0.94240240984225865</v>
      </c>
      <c r="K5" s="5">
        <f t="shared" si="2"/>
        <v>0.72160383931236349</v>
      </c>
    </row>
    <row r="6" spans="1:11" x14ac:dyDescent="0.25">
      <c r="A6" s="3" t="s">
        <v>9</v>
      </c>
      <c r="B6" s="2">
        <v>-4.2351899999999998E-2</v>
      </c>
      <c r="C6" s="2">
        <v>0.30046329999999999</v>
      </c>
      <c r="D6" s="1"/>
      <c r="E6" s="8" t="s">
        <v>18</v>
      </c>
      <c r="F6" s="8">
        <v>1</v>
      </c>
      <c r="G6" s="1"/>
      <c r="H6" s="4">
        <v>5</v>
      </c>
      <c r="I6" s="5">
        <f t="shared" si="0"/>
        <v>0.76412029999999997</v>
      </c>
      <c r="J6" s="5">
        <f t="shared" si="1"/>
        <v>0.920672176404016</v>
      </c>
      <c r="K6" s="5">
        <f t="shared" si="2"/>
        <v>0.70350429963548955</v>
      </c>
    </row>
    <row r="7" spans="1:11" x14ac:dyDescent="0.25">
      <c r="A7" s="3" t="s">
        <v>10</v>
      </c>
      <c r="B7" s="2">
        <v>-0.11780400000000001</v>
      </c>
      <c r="C7" s="2">
        <v>0.60671640000000004</v>
      </c>
      <c r="D7" s="1"/>
      <c r="E7" s="8" t="s">
        <v>19</v>
      </c>
      <c r="F7" s="8"/>
      <c r="G7" s="1"/>
      <c r="H7" s="4">
        <v>6</v>
      </c>
      <c r="I7" s="5">
        <f t="shared" si="0"/>
        <v>0.76253389999999999</v>
      </c>
      <c r="J7" s="5">
        <f t="shared" si="1"/>
        <v>0.89729128989282836</v>
      </c>
      <c r="K7" s="5">
        <f t="shared" si="2"/>
        <v>0.68421502671800893</v>
      </c>
    </row>
    <row r="8" spans="1:11" x14ac:dyDescent="0.25">
      <c r="A8" s="3" t="s">
        <v>11</v>
      </c>
      <c r="B8" s="2">
        <v>-0.23113919999999999</v>
      </c>
      <c r="C8" s="2">
        <v>1.1247400000000001</v>
      </c>
      <c r="D8" s="1"/>
      <c r="E8" s="8" t="s">
        <v>20</v>
      </c>
      <c r="F8" s="8"/>
      <c r="G8" s="1"/>
      <c r="H8" s="4">
        <v>7</v>
      </c>
      <c r="I8" s="5">
        <f t="shared" si="0"/>
        <v>0.7609475</v>
      </c>
      <c r="J8" s="5">
        <f t="shared" si="1"/>
        <v>0.87260052681088818</v>
      </c>
      <c r="K8" s="5">
        <f t="shared" si="2"/>
        <v>0.66400318937542835</v>
      </c>
    </row>
    <row r="9" spans="1:11" x14ac:dyDescent="0.25">
      <c r="A9" s="3" t="s">
        <v>12</v>
      </c>
      <c r="B9" s="2">
        <v>0.91752020000000001</v>
      </c>
      <c r="C9" s="2">
        <v>-9.8819040000000005</v>
      </c>
      <c r="D9" s="1"/>
      <c r="E9" s="1"/>
      <c r="F9" s="1"/>
      <c r="G9" s="1"/>
      <c r="H9" s="4">
        <v>8</v>
      </c>
      <c r="I9" s="5">
        <f t="shared" si="0"/>
        <v>0.75936110000000001</v>
      </c>
      <c r="J9" s="5">
        <f t="shared" si="1"/>
        <v>0.84688329382191152</v>
      </c>
      <c r="K9" s="5">
        <f t="shared" si="2"/>
        <v>0.64309022956822992</v>
      </c>
    </row>
    <row r="10" spans="1:11" x14ac:dyDescent="0.25">
      <c r="A10" s="3" t="s">
        <v>24</v>
      </c>
      <c r="B10" s="2"/>
      <c r="C10" s="2">
        <v>1.4861930000000001</v>
      </c>
      <c r="D10" s="1"/>
      <c r="E10" s="1"/>
      <c r="F10" s="1"/>
      <c r="G10" s="1"/>
      <c r="H10" s="4">
        <v>9</v>
      </c>
      <c r="I10" s="5">
        <f t="shared" si="0"/>
        <v>0.75777470000000002</v>
      </c>
      <c r="J10" s="5">
        <f t="shared" si="1"/>
        <v>0.82038165607729119</v>
      </c>
      <c r="K10" s="5">
        <f t="shared" si="2"/>
        <v>0.62166446331947256</v>
      </c>
    </row>
    <row r="11" spans="1:11" x14ac:dyDescent="0.25">
      <c r="A11" s="1"/>
      <c r="B11" s="1"/>
      <c r="C11" s="1"/>
      <c r="D11" s="1"/>
      <c r="E11" s="1"/>
      <c r="F11" s="1"/>
      <c r="G11" s="1"/>
      <c r="H11" s="4">
        <v>10</v>
      </c>
      <c r="I11" s="5">
        <f t="shared" si="0"/>
        <v>0.75618830000000004</v>
      </c>
      <c r="J11" s="5">
        <f t="shared" si="1"/>
        <v>0.79330585941379295</v>
      </c>
      <c r="K11" s="5">
        <f t="shared" si="2"/>
        <v>0.59988860921015508</v>
      </c>
    </row>
    <row r="12" spans="1:11" x14ac:dyDescent="0.25">
      <c r="H12" s="1"/>
      <c r="I12" s="1"/>
      <c r="J12" s="6" t="s">
        <v>23</v>
      </c>
      <c r="K12" s="7">
        <f>SUM(K2:K11)</f>
        <v>6.8935804648935788</v>
      </c>
    </row>
  </sheetData>
  <mergeCells count="1">
    <mergeCell ref="E1:F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Subjects</vt:lpstr>
      <vt:lpstr>White Only</vt:lpstr>
      <vt:lpstr>Black Only</vt:lpstr>
      <vt:lpstr>Hispanic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Jeong, Kwonho</dc:creator>
  <cp:lastModifiedBy>Jeong, Kwonho</cp:lastModifiedBy>
  <dcterms:created xsi:type="dcterms:W3CDTF">2018-02-26T19:57:16Z</dcterms:created>
  <dcterms:modified xsi:type="dcterms:W3CDTF">2018-02-26T20:52:27Z</dcterms:modified>
</cp:coreProperties>
</file>